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order plan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</cols>
  <sheetData>
    <row r="1" ht="36" customHeight="1">
      <c r="A1" s="1" t="inlineStr">
        <is>
          <t>SKU</t>
        </is>
      </c>
      <c r="B1" s="1" t="inlineStr">
        <is>
          <t>Product</t>
        </is>
      </c>
      <c r="C1" s="1" t="inlineStr">
        <is>
          <t>Supplier</t>
        </is>
      </c>
      <c r="D1" s="1" t="inlineStr">
        <is>
          <t>Units sold (period)</t>
        </is>
      </c>
      <c r="E1" s="1" t="inlineStr">
        <is>
          <t>Days in period</t>
        </is>
      </c>
      <c r="F1" s="1" t="inlineStr">
        <is>
          <t>On hand</t>
        </is>
      </c>
      <c r="G1" s="1" t="inlineStr">
        <is>
          <t>On order</t>
        </is>
      </c>
      <c r="H1" s="1" t="inlineStr">
        <is>
          <t>Lead time (days)</t>
        </is>
      </c>
      <c r="I1" s="1" t="inlineStr">
        <is>
          <t>Safety stock (days)</t>
        </is>
      </c>
      <c r="J1" s="1" t="inlineStr">
        <is>
          <t>Order should last (days)</t>
        </is>
      </c>
      <c r="K1" s="1" t="inlineStr">
        <is>
          <t>Case pack</t>
        </is>
      </c>
      <c r="L1" s="1" t="inlineStr">
        <is>
          <t>Daily sales</t>
        </is>
      </c>
      <c r="M1" s="1" t="inlineStr">
        <is>
          <t>Reorder point</t>
        </is>
      </c>
      <c r="N1" s="1" t="inlineStr">
        <is>
          <t>Days of stock left</t>
        </is>
      </c>
      <c r="O1" s="1" t="inlineStr">
        <is>
          <t>Order in (days)</t>
        </is>
      </c>
      <c r="P1" s="1" t="inlineStr">
        <is>
          <t>Suggested order qty</t>
        </is>
      </c>
      <c r="Q1" s="1" t="inlineStr">
        <is>
          <t>Status</t>
        </is>
      </c>
    </row>
    <row r="2">
      <c r="A2" t="inlineStr">
        <is>
          <t>COF-12</t>
        </is>
      </c>
      <c r="B2" t="inlineStr">
        <is>
          <t>Whole bean 12oz</t>
        </is>
      </c>
      <c r="C2" t="inlineStr">
        <is>
          <t>Pacific Roasters</t>
        </is>
      </c>
      <c r="D2" t="n">
        <v>171</v>
      </c>
      <c r="E2" t="n">
        <v>28</v>
      </c>
      <c r="F2" t="n">
        <v>160</v>
      </c>
      <c r="G2" t="n">
        <v>0</v>
      </c>
      <c r="H2" t="n">
        <v>21</v>
      </c>
      <c r="I2" t="n">
        <v>7</v>
      </c>
      <c r="J2" t="n">
        <v>30</v>
      </c>
      <c r="K2" t="n">
        <v>0</v>
      </c>
      <c r="L2" s="2">
        <f>IF(E2&gt;0,D2/E2,0)</f>
        <v/>
      </c>
      <c r="M2" s="2">
        <f>ROUNDUP(L2*(H2+I2),0)</f>
        <v/>
      </c>
      <c r="N2" s="2">
        <f>IF(L2&gt;0,ROUND((F2+G2)/L2,1),"")</f>
        <v/>
      </c>
      <c r="O2" s="2">
        <f>IF(L2&gt;0,ROUNDDOWN((F2+G2)/L2-H2-I2,0),"")</f>
        <v/>
      </c>
      <c r="P2" s="2">
        <f>IF(K2&gt;1,CEILING(MAX(0,ROUND(L2*(H2+J2),0)-(F2+G2)),K2),MAX(0,ROUND(L2*(H2+J2),0)-(F2+G2)))</f>
        <v/>
      </c>
      <c r="Q2" s="2">
        <f>IF(L2=0,"No sales",IF(O2&lt;=0,"ORDER NOW",IF(O2&lt;=7,"Order this week",IF(O2&lt;=21,"Order soon","OK"))))</f>
        <v/>
      </c>
    </row>
    <row r="3">
      <c r="A3" t="inlineStr">
        <is>
          <t>MUG-01</t>
        </is>
      </c>
      <c r="B3" t="inlineStr">
        <is>
          <t>Stoneware mug</t>
        </is>
      </c>
      <c r="C3" t="inlineStr">
        <is>
          <t>Clayworks</t>
        </is>
      </c>
      <c r="D3" t="n">
        <v>56</v>
      </c>
      <c r="E3" t="n">
        <v>28</v>
      </c>
      <c r="F3" t="n">
        <v>40</v>
      </c>
      <c r="G3" t="n">
        <v>0</v>
      </c>
      <c r="H3" t="n">
        <v>35</v>
      </c>
      <c r="I3" t="n">
        <v>7</v>
      </c>
      <c r="J3" t="n">
        <v>45</v>
      </c>
      <c r="K3" t="n">
        <v>12</v>
      </c>
      <c r="L3" s="2">
        <f>IF(E3&gt;0,D3/E3,0)</f>
        <v/>
      </c>
      <c r="M3" s="2">
        <f>ROUNDUP(L3*(H3+I3),0)</f>
        <v/>
      </c>
      <c r="N3" s="2">
        <f>IF(L3&gt;0,ROUND((F3+G3)/L3,1),"")</f>
        <v/>
      </c>
      <c r="O3" s="2">
        <f>IF(L3&gt;0,ROUNDDOWN((F3+G3)/L3-H3-I3,0),"")</f>
        <v/>
      </c>
      <c r="P3" s="2">
        <f>IF(K3&gt;1,CEILING(MAX(0,ROUND(L3*(H3+J3),0)-(F3+G3)),K3),MAX(0,ROUND(L3*(H3+J3),0)-(F3+G3)))</f>
        <v/>
      </c>
      <c r="Q3" s="2">
        <f>IF(L3=0,"No sales",IF(O3&lt;=0,"ORDER NOW",IF(O3&lt;=7,"Order this week",IF(O3&lt;=21,"Order soon","OK"))))</f>
        <v/>
      </c>
    </row>
    <row r="4">
      <c r="A4" t="inlineStr">
        <is>
          <t>TEE-M</t>
        </is>
      </c>
      <c r="B4" t="inlineStr">
        <is>
          <t>Logo tee, medium</t>
        </is>
      </c>
      <c r="C4" t="inlineStr">
        <is>
          <t>Northline Apparel</t>
        </is>
      </c>
      <c r="D4" t="n">
        <v>84</v>
      </c>
      <c r="E4" t="n">
        <v>28</v>
      </c>
      <c r="F4" t="n">
        <v>300</v>
      </c>
      <c r="G4" t="n">
        <v>0</v>
      </c>
      <c r="H4" t="n">
        <v>14</v>
      </c>
      <c r="I4" t="n">
        <v>7</v>
      </c>
      <c r="J4" t="n">
        <v>30</v>
      </c>
      <c r="K4" t="n">
        <v>0</v>
      </c>
      <c r="L4" s="2">
        <f>IF(E4&gt;0,D4/E4,0)</f>
        <v/>
      </c>
      <c r="M4" s="2">
        <f>ROUNDUP(L4*(H4+I4),0)</f>
        <v/>
      </c>
      <c r="N4" s="2">
        <f>IF(L4&gt;0,ROUND((F4+G4)/L4,1),"")</f>
        <v/>
      </c>
      <c r="O4" s="2">
        <f>IF(L4&gt;0,ROUNDDOWN((F4+G4)/L4-H4-I4,0),"")</f>
        <v/>
      </c>
      <c r="P4" s="2">
        <f>IF(K4&gt;1,CEILING(MAX(0,ROUND(L4*(H4+J4),0)-(F4+G4)),K4),MAX(0,ROUND(L4*(H4+J4),0)-(F4+G4)))</f>
        <v/>
      </c>
      <c r="Q4" s="2">
        <f>IF(L4=0,"No sales",IF(O4&lt;=0,"ORDER NOW",IF(O4&lt;=7,"Order this week",IF(O4&lt;=21,"Order soon","OK"))))</f>
        <v/>
      </c>
    </row>
    <row r="5">
      <c r="L5" s="2">
        <f>IF($A5="","",IF(E5&gt;0,D5/E5,0))</f>
        <v/>
      </c>
      <c r="M5" s="2">
        <f>IF($A5="","",ROUNDUP(L5*(H5+I5),0))</f>
        <v/>
      </c>
      <c r="N5" s="2">
        <f>IF($A5="","",IF(L5&gt;0,ROUND((F5+G5)/L5,1),""))</f>
        <v/>
      </c>
      <c r="O5" s="2">
        <f>IF($A5="","",IF(L5&gt;0,ROUNDDOWN((F5+G5)/L5-H5-I5,0),""))</f>
        <v/>
      </c>
      <c r="P5" s="2">
        <f>IF($A5="","",IF(K5&gt;1,CEILING(MAX(0,ROUND(L5*(H5+J5),0)-(F5+G5)),K5),MAX(0,ROUND(L5*(H5+J5),0)-(F5+G5))))</f>
        <v/>
      </c>
      <c r="Q5" s="2">
        <f>IF($A5="","",IF(L5=0,"No sales",IF(O5&lt;=0,"ORDER NOW",IF(O5&lt;=7,"Order this week",IF(O5&lt;=21,"Order soon","OK")))))</f>
        <v/>
      </c>
    </row>
    <row r="6">
      <c r="L6" s="2">
        <f>IF($A6="","",IF(E6&gt;0,D6/E6,0))</f>
        <v/>
      </c>
      <c r="M6" s="2">
        <f>IF($A6="","",ROUNDUP(L6*(H6+I6),0))</f>
        <v/>
      </c>
      <c r="N6" s="2">
        <f>IF($A6="","",IF(L6&gt;0,ROUND((F6+G6)/L6,1),""))</f>
        <v/>
      </c>
      <c r="O6" s="2">
        <f>IF($A6="","",IF(L6&gt;0,ROUNDDOWN((F6+G6)/L6-H6-I6,0),""))</f>
        <v/>
      </c>
      <c r="P6" s="2">
        <f>IF($A6="","",IF(K6&gt;1,CEILING(MAX(0,ROUND(L6*(H6+J6),0)-(F6+G6)),K6),MAX(0,ROUND(L6*(H6+J6),0)-(F6+G6))))</f>
        <v/>
      </c>
      <c r="Q6" s="2">
        <f>IF($A6="","",IF(L6=0,"No sales",IF(O6&lt;=0,"ORDER NOW",IF(O6&lt;=7,"Order this week",IF(O6&lt;=21,"Order soon","OK")))))</f>
        <v/>
      </c>
    </row>
    <row r="7">
      <c r="L7" s="2">
        <f>IF($A7="","",IF(E7&gt;0,D7/E7,0))</f>
        <v/>
      </c>
      <c r="M7" s="2">
        <f>IF($A7="","",ROUNDUP(L7*(H7+I7),0))</f>
        <v/>
      </c>
      <c r="N7" s="2">
        <f>IF($A7="","",IF(L7&gt;0,ROUND((F7+G7)/L7,1),""))</f>
        <v/>
      </c>
      <c r="O7" s="2">
        <f>IF($A7="","",IF(L7&gt;0,ROUNDDOWN((F7+G7)/L7-H7-I7,0),""))</f>
        <v/>
      </c>
      <c r="P7" s="2">
        <f>IF($A7="","",IF(K7&gt;1,CEILING(MAX(0,ROUND(L7*(H7+J7),0)-(F7+G7)),K7),MAX(0,ROUND(L7*(H7+J7),0)-(F7+G7))))</f>
        <v/>
      </c>
      <c r="Q7" s="2">
        <f>IF($A7="","",IF(L7=0,"No sales",IF(O7&lt;=0,"ORDER NOW",IF(O7&lt;=7,"Order this week",IF(O7&lt;=21,"Order soon","OK")))))</f>
        <v/>
      </c>
    </row>
    <row r="8">
      <c r="L8" s="2">
        <f>IF($A8="","",IF(E8&gt;0,D8/E8,0))</f>
        <v/>
      </c>
      <c r="M8" s="2">
        <f>IF($A8="","",ROUNDUP(L8*(H8+I8),0))</f>
        <v/>
      </c>
      <c r="N8" s="2">
        <f>IF($A8="","",IF(L8&gt;0,ROUND((F8+G8)/L8,1),""))</f>
        <v/>
      </c>
      <c r="O8" s="2">
        <f>IF($A8="","",IF(L8&gt;0,ROUNDDOWN((F8+G8)/L8-H8-I8,0),""))</f>
        <v/>
      </c>
      <c r="P8" s="2">
        <f>IF($A8="","",IF(K8&gt;1,CEILING(MAX(0,ROUND(L8*(H8+J8),0)-(F8+G8)),K8),MAX(0,ROUND(L8*(H8+J8),0)-(F8+G8))))</f>
        <v/>
      </c>
      <c r="Q8" s="2">
        <f>IF($A8="","",IF(L8=0,"No sales",IF(O8&lt;=0,"ORDER NOW",IF(O8&lt;=7,"Order this week",IF(O8&lt;=21,"Order soon","OK")))))</f>
        <v/>
      </c>
    </row>
    <row r="9">
      <c r="L9" s="2">
        <f>IF($A9="","",IF(E9&gt;0,D9/E9,0))</f>
        <v/>
      </c>
      <c r="M9" s="2">
        <f>IF($A9="","",ROUNDUP(L9*(H9+I9),0))</f>
        <v/>
      </c>
      <c r="N9" s="2">
        <f>IF($A9="","",IF(L9&gt;0,ROUND((F9+G9)/L9,1),""))</f>
        <v/>
      </c>
      <c r="O9" s="2">
        <f>IF($A9="","",IF(L9&gt;0,ROUNDDOWN((F9+G9)/L9-H9-I9,0),""))</f>
        <v/>
      </c>
      <c r="P9" s="2">
        <f>IF($A9="","",IF(K9&gt;1,CEILING(MAX(0,ROUND(L9*(H9+J9),0)-(F9+G9)),K9),MAX(0,ROUND(L9*(H9+J9),0)-(F9+G9))))</f>
        <v/>
      </c>
      <c r="Q9" s="2">
        <f>IF($A9="","",IF(L9=0,"No sales",IF(O9&lt;=0,"ORDER NOW",IF(O9&lt;=7,"Order this week",IF(O9&lt;=21,"Order soon","OK")))))</f>
        <v/>
      </c>
    </row>
    <row r="10">
      <c r="L10" s="2">
        <f>IF($A10="","",IF(E10&gt;0,D10/E10,0))</f>
        <v/>
      </c>
      <c r="M10" s="2">
        <f>IF($A10="","",ROUNDUP(L10*(H10+I10),0))</f>
        <v/>
      </c>
      <c r="N10" s="2">
        <f>IF($A10="","",IF(L10&gt;0,ROUND((F10+G10)/L10,1),""))</f>
        <v/>
      </c>
      <c r="O10" s="2">
        <f>IF($A10="","",IF(L10&gt;0,ROUNDDOWN((F10+G10)/L10-H10-I10,0),""))</f>
        <v/>
      </c>
      <c r="P10" s="2">
        <f>IF($A10="","",IF(K10&gt;1,CEILING(MAX(0,ROUND(L10*(H10+J10),0)-(F10+G10)),K10),MAX(0,ROUND(L10*(H10+J10),0)-(F10+G10))))</f>
        <v/>
      </c>
      <c r="Q10" s="2">
        <f>IF($A10="","",IF(L10=0,"No sales",IF(O10&lt;=0,"ORDER NOW",IF(O10&lt;=7,"Order this week",IF(O10&lt;=21,"Order soon","OK")))))</f>
        <v/>
      </c>
    </row>
    <row r="11">
      <c r="L11" s="2">
        <f>IF($A11="","",IF(E11&gt;0,D11/E11,0))</f>
        <v/>
      </c>
      <c r="M11" s="2">
        <f>IF($A11="","",ROUNDUP(L11*(H11+I11),0))</f>
        <v/>
      </c>
      <c r="N11" s="2">
        <f>IF($A11="","",IF(L11&gt;0,ROUND((F11+G11)/L11,1),""))</f>
        <v/>
      </c>
      <c r="O11" s="2">
        <f>IF($A11="","",IF(L11&gt;0,ROUNDDOWN((F11+G11)/L11-H11-I11,0),""))</f>
        <v/>
      </c>
      <c r="P11" s="2">
        <f>IF($A11="","",IF(K11&gt;1,CEILING(MAX(0,ROUND(L11*(H11+J11),0)-(F11+G11)),K11),MAX(0,ROUND(L11*(H11+J11),0)-(F11+G11))))</f>
        <v/>
      </c>
      <c r="Q11" s="2">
        <f>IF($A11="","",IF(L11=0,"No sales",IF(O11&lt;=0,"ORDER NOW",IF(O11&lt;=7,"Order this week",IF(O11&lt;=21,"Order soon","OK")))))</f>
        <v/>
      </c>
    </row>
    <row r="12">
      <c r="L12" s="2">
        <f>IF($A12="","",IF(E12&gt;0,D12/E12,0))</f>
        <v/>
      </c>
      <c r="M12" s="2">
        <f>IF($A12="","",ROUNDUP(L12*(H12+I12),0))</f>
        <v/>
      </c>
      <c r="N12" s="2">
        <f>IF($A12="","",IF(L12&gt;0,ROUND((F12+G12)/L12,1),""))</f>
        <v/>
      </c>
      <c r="O12" s="2">
        <f>IF($A12="","",IF(L12&gt;0,ROUNDDOWN((F12+G12)/L12-H12-I12,0),""))</f>
        <v/>
      </c>
      <c r="P12" s="2">
        <f>IF($A12="","",IF(K12&gt;1,CEILING(MAX(0,ROUND(L12*(H12+J12),0)-(F12+G12)),K12),MAX(0,ROUND(L12*(H12+J12),0)-(F12+G12))))</f>
        <v/>
      </c>
      <c r="Q12" s="2">
        <f>IF($A12="","",IF(L12=0,"No sales",IF(O12&lt;=0,"ORDER NOW",IF(O12&lt;=7,"Order this week",IF(O12&lt;=21,"Order soon","OK")))))</f>
        <v/>
      </c>
    </row>
    <row r="13">
      <c r="L13" s="2">
        <f>IF($A13="","",IF(E13&gt;0,D13/E13,0))</f>
        <v/>
      </c>
      <c r="M13" s="2">
        <f>IF($A13="","",ROUNDUP(L13*(H13+I13),0))</f>
        <v/>
      </c>
      <c r="N13" s="2">
        <f>IF($A13="","",IF(L13&gt;0,ROUND((F13+G13)/L13,1),""))</f>
        <v/>
      </c>
      <c r="O13" s="2">
        <f>IF($A13="","",IF(L13&gt;0,ROUNDDOWN((F13+G13)/L13-H13-I13,0),""))</f>
        <v/>
      </c>
      <c r="P13" s="2">
        <f>IF($A13="","",IF(K13&gt;1,CEILING(MAX(0,ROUND(L13*(H13+J13),0)-(F13+G13)),K13),MAX(0,ROUND(L13*(H13+J13),0)-(F13+G13))))</f>
        <v/>
      </c>
      <c r="Q13" s="2">
        <f>IF($A13="","",IF(L13=0,"No sales",IF(O13&lt;=0,"ORDER NOW",IF(O13&lt;=7,"Order this week",IF(O13&lt;=21,"Order soon","OK")))))</f>
        <v/>
      </c>
    </row>
    <row r="14">
      <c r="L14" s="2">
        <f>IF($A14="","",IF(E14&gt;0,D14/E14,0))</f>
        <v/>
      </c>
      <c r="M14" s="2">
        <f>IF($A14="","",ROUNDUP(L14*(H14+I14),0))</f>
        <v/>
      </c>
      <c r="N14" s="2">
        <f>IF($A14="","",IF(L14&gt;0,ROUND((F14+G14)/L14,1),""))</f>
        <v/>
      </c>
      <c r="O14" s="2">
        <f>IF($A14="","",IF(L14&gt;0,ROUNDDOWN((F14+G14)/L14-H14-I14,0),""))</f>
        <v/>
      </c>
      <c r="P14" s="2">
        <f>IF($A14="","",IF(K14&gt;1,CEILING(MAX(0,ROUND(L14*(H14+J14),0)-(F14+G14)),K14),MAX(0,ROUND(L14*(H14+J14),0)-(F14+G14))))</f>
        <v/>
      </c>
      <c r="Q14" s="2">
        <f>IF($A14="","",IF(L14=0,"No sales",IF(O14&lt;=0,"ORDER NOW",IF(O14&lt;=7,"Order this week",IF(O14&lt;=21,"Order soon","OK")))))</f>
        <v/>
      </c>
    </row>
    <row r="15">
      <c r="L15" s="2">
        <f>IF($A15="","",IF(E15&gt;0,D15/E15,0))</f>
        <v/>
      </c>
      <c r="M15" s="2">
        <f>IF($A15="","",ROUNDUP(L15*(H15+I15),0))</f>
        <v/>
      </c>
      <c r="N15" s="2">
        <f>IF($A15="","",IF(L15&gt;0,ROUND((F15+G15)/L15,1),""))</f>
        <v/>
      </c>
      <c r="O15" s="2">
        <f>IF($A15="","",IF(L15&gt;0,ROUNDDOWN((F15+G15)/L15-H15-I15,0),""))</f>
        <v/>
      </c>
      <c r="P15" s="2">
        <f>IF($A15="","",IF(K15&gt;1,CEILING(MAX(0,ROUND(L15*(H15+J15),0)-(F15+G15)),K15),MAX(0,ROUND(L15*(H15+J15),0)-(F15+G15))))</f>
        <v/>
      </c>
      <c r="Q15" s="2">
        <f>IF($A15="","",IF(L15=0,"No sales",IF(O15&lt;=0,"ORDER NOW",IF(O15&lt;=7,"Order this week",IF(O15&lt;=21,"Order soon","OK")))))</f>
        <v/>
      </c>
    </row>
    <row r="16">
      <c r="L16" s="2">
        <f>IF($A16="","",IF(E16&gt;0,D16/E16,0))</f>
        <v/>
      </c>
      <c r="M16" s="2">
        <f>IF($A16="","",ROUNDUP(L16*(H16+I16),0))</f>
        <v/>
      </c>
      <c r="N16" s="2">
        <f>IF($A16="","",IF(L16&gt;0,ROUND((F16+G16)/L16,1),""))</f>
        <v/>
      </c>
      <c r="O16" s="2">
        <f>IF($A16="","",IF(L16&gt;0,ROUNDDOWN((F16+G16)/L16-H16-I16,0),""))</f>
        <v/>
      </c>
      <c r="P16" s="2">
        <f>IF($A16="","",IF(K16&gt;1,CEILING(MAX(0,ROUND(L16*(H16+J16),0)-(F16+G16)),K16),MAX(0,ROUND(L16*(H16+J16),0)-(F16+G16))))</f>
        <v/>
      </c>
      <c r="Q16" s="2">
        <f>IF($A16="","",IF(L16=0,"No sales",IF(O16&lt;=0,"ORDER NOW",IF(O16&lt;=7,"Order this week",IF(O16&lt;=21,"Order soon","OK")))))</f>
        <v/>
      </c>
    </row>
    <row r="17">
      <c r="L17" s="2">
        <f>IF($A17="","",IF(E17&gt;0,D17/E17,0))</f>
        <v/>
      </c>
      <c r="M17" s="2">
        <f>IF($A17="","",ROUNDUP(L17*(H17+I17),0))</f>
        <v/>
      </c>
      <c r="N17" s="2">
        <f>IF($A17="","",IF(L17&gt;0,ROUND((F17+G17)/L17,1),""))</f>
        <v/>
      </c>
      <c r="O17" s="2">
        <f>IF($A17="","",IF(L17&gt;0,ROUNDDOWN((F17+G17)/L17-H17-I17,0),""))</f>
        <v/>
      </c>
      <c r="P17" s="2">
        <f>IF($A17="","",IF(K17&gt;1,CEILING(MAX(0,ROUND(L17*(H17+J17),0)-(F17+G17)),K17),MAX(0,ROUND(L17*(H17+J17),0)-(F17+G17))))</f>
        <v/>
      </c>
      <c r="Q17" s="2">
        <f>IF($A17="","",IF(L17=0,"No sales",IF(O17&lt;=0,"ORDER NOW",IF(O17&lt;=7,"Order this week",IF(O17&lt;=21,"Order soon","OK")))))</f>
        <v/>
      </c>
    </row>
    <row r="18">
      <c r="L18" s="2">
        <f>IF($A18="","",IF(E18&gt;0,D18/E18,0))</f>
        <v/>
      </c>
      <c r="M18" s="2">
        <f>IF($A18="","",ROUNDUP(L18*(H18+I18),0))</f>
        <v/>
      </c>
      <c r="N18" s="2">
        <f>IF($A18="","",IF(L18&gt;0,ROUND((F18+G18)/L18,1),""))</f>
        <v/>
      </c>
      <c r="O18" s="2">
        <f>IF($A18="","",IF(L18&gt;0,ROUNDDOWN((F18+G18)/L18-H18-I18,0),""))</f>
        <v/>
      </c>
      <c r="P18" s="2">
        <f>IF($A18="","",IF(K18&gt;1,CEILING(MAX(0,ROUND(L18*(H18+J18),0)-(F18+G18)),K18),MAX(0,ROUND(L18*(H18+J18),0)-(F18+G18))))</f>
        <v/>
      </c>
      <c r="Q18" s="2">
        <f>IF($A18="","",IF(L18=0,"No sales",IF(O18&lt;=0,"ORDER NOW",IF(O18&lt;=7,"Order this week",IF(O18&lt;=21,"Order soon","OK")))))</f>
        <v/>
      </c>
    </row>
    <row r="19">
      <c r="L19" s="2">
        <f>IF($A19="","",IF(E19&gt;0,D19/E19,0))</f>
        <v/>
      </c>
      <c r="M19" s="2">
        <f>IF($A19="","",ROUNDUP(L19*(H19+I19),0))</f>
        <v/>
      </c>
      <c r="N19" s="2">
        <f>IF($A19="","",IF(L19&gt;0,ROUND((F19+G19)/L19,1),""))</f>
        <v/>
      </c>
      <c r="O19" s="2">
        <f>IF($A19="","",IF(L19&gt;0,ROUNDDOWN((F19+G19)/L19-H19-I19,0),""))</f>
        <v/>
      </c>
      <c r="P19" s="2">
        <f>IF($A19="","",IF(K19&gt;1,CEILING(MAX(0,ROUND(L19*(H19+J19),0)-(F19+G19)),K19),MAX(0,ROUND(L19*(H19+J19),0)-(F19+G19))))</f>
        <v/>
      </c>
      <c r="Q19" s="2">
        <f>IF($A19="","",IF(L19=0,"No sales",IF(O19&lt;=0,"ORDER NOW",IF(O19&lt;=7,"Order this week",IF(O19&lt;=21,"Order soon","OK")))))</f>
        <v/>
      </c>
    </row>
    <row r="20">
      <c r="L20" s="2">
        <f>IF($A20="","",IF(E20&gt;0,D20/E20,0))</f>
        <v/>
      </c>
      <c r="M20" s="2">
        <f>IF($A20="","",ROUNDUP(L20*(H20+I20),0))</f>
        <v/>
      </c>
      <c r="N20" s="2">
        <f>IF($A20="","",IF(L20&gt;0,ROUND((F20+G20)/L20,1),""))</f>
        <v/>
      </c>
      <c r="O20" s="2">
        <f>IF($A20="","",IF(L20&gt;0,ROUNDDOWN((F20+G20)/L20-H20-I20,0),""))</f>
        <v/>
      </c>
      <c r="P20" s="2">
        <f>IF($A20="","",IF(K20&gt;1,CEILING(MAX(0,ROUND(L20*(H20+J20),0)-(F20+G20)),K20),MAX(0,ROUND(L20*(H20+J20),0)-(F20+G20))))</f>
        <v/>
      </c>
      <c r="Q20" s="2">
        <f>IF($A20="","",IF(L20=0,"No sales",IF(O20&lt;=0,"ORDER NOW",IF(O20&lt;=7,"Order this week",IF(O20&lt;=21,"Order soon","OK")))))</f>
        <v/>
      </c>
    </row>
    <row r="21">
      <c r="L21" s="2">
        <f>IF($A21="","",IF(E21&gt;0,D21/E21,0))</f>
        <v/>
      </c>
      <c r="M21" s="2">
        <f>IF($A21="","",ROUNDUP(L21*(H21+I21),0))</f>
        <v/>
      </c>
      <c r="N21" s="2">
        <f>IF($A21="","",IF(L21&gt;0,ROUND((F21+G21)/L21,1),""))</f>
        <v/>
      </c>
      <c r="O21" s="2">
        <f>IF($A21="","",IF(L21&gt;0,ROUNDDOWN((F21+G21)/L21-H21-I21,0),""))</f>
        <v/>
      </c>
      <c r="P21" s="2">
        <f>IF($A21="","",IF(K21&gt;1,CEILING(MAX(0,ROUND(L21*(H21+J21),0)-(F21+G21)),K21),MAX(0,ROUND(L21*(H21+J21),0)-(F21+G21))))</f>
        <v/>
      </c>
      <c r="Q21" s="2">
        <f>IF($A21="","",IF(L21=0,"No sales",IF(O21&lt;=0,"ORDER NOW",IF(O21&lt;=7,"Order this week",IF(O21&lt;=21,"Order soon","OK")))))</f>
        <v/>
      </c>
    </row>
    <row r="22">
      <c r="L22" s="2">
        <f>IF($A22="","",IF(E22&gt;0,D22/E22,0))</f>
        <v/>
      </c>
      <c r="M22" s="2">
        <f>IF($A22="","",ROUNDUP(L22*(H22+I22),0))</f>
        <v/>
      </c>
      <c r="N22" s="2">
        <f>IF($A22="","",IF(L22&gt;0,ROUND((F22+G22)/L22,1),""))</f>
        <v/>
      </c>
      <c r="O22" s="2">
        <f>IF($A22="","",IF(L22&gt;0,ROUNDDOWN((F22+G22)/L22-H22-I22,0),""))</f>
        <v/>
      </c>
      <c r="P22" s="2">
        <f>IF($A22="","",IF(K22&gt;1,CEILING(MAX(0,ROUND(L22*(H22+J22),0)-(F22+G22)),K22),MAX(0,ROUND(L22*(H22+J22),0)-(F22+G22))))</f>
        <v/>
      </c>
      <c r="Q22" s="2">
        <f>IF($A22="","",IF(L22=0,"No sales",IF(O22&lt;=0,"ORDER NOW",IF(O22&lt;=7,"Order this week",IF(O22&lt;=21,"Order soon","OK")))))</f>
        <v/>
      </c>
    </row>
    <row r="23">
      <c r="L23" s="2">
        <f>IF($A23="","",IF(E23&gt;0,D23/E23,0))</f>
        <v/>
      </c>
      <c r="M23" s="2">
        <f>IF($A23="","",ROUNDUP(L23*(H23+I23),0))</f>
        <v/>
      </c>
      <c r="N23" s="2">
        <f>IF($A23="","",IF(L23&gt;0,ROUND((F23+G23)/L23,1),""))</f>
        <v/>
      </c>
      <c r="O23" s="2">
        <f>IF($A23="","",IF(L23&gt;0,ROUNDDOWN((F23+G23)/L23-H23-I23,0),""))</f>
        <v/>
      </c>
      <c r="P23" s="2">
        <f>IF($A23="","",IF(K23&gt;1,CEILING(MAX(0,ROUND(L23*(H23+J23),0)-(F23+G23)),K23),MAX(0,ROUND(L23*(H23+J23),0)-(F23+G23))))</f>
        <v/>
      </c>
      <c r="Q23" s="2">
        <f>IF($A23="","",IF(L23=0,"No sales",IF(O23&lt;=0,"ORDER NOW",IF(O23&lt;=7,"Order this week",IF(O23&lt;=21,"Order soon","OK")))))</f>
        <v/>
      </c>
    </row>
    <row r="24">
      <c r="L24" s="2">
        <f>IF($A24="","",IF(E24&gt;0,D24/E24,0))</f>
        <v/>
      </c>
      <c r="M24" s="2">
        <f>IF($A24="","",ROUNDUP(L24*(H24+I24),0))</f>
        <v/>
      </c>
      <c r="N24" s="2">
        <f>IF($A24="","",IF(L24&gt;0,ROUND((F24+G24)/L24,1),""))</f>
        <v/>
      </c>
      <c r="O24" s="2">
        <f>IF($A24="","",IF(L24&gt;0,ROUNDDOWN((F24+G24)/L24-H24-I24,0),""))</f>
        <v/>
      </c>
      <c r="P24" s="2">
        <f>IF($A24="","",IF(K24&gt;1,CEILING(MAX(0,ROUND(L24*(H24+J24),0)-(F24+G24)),K24),MAX(0,ROUND(L24*(H24+J24),0)-(F24+G24))))</f>
        <v/>
      </c>
      <c r="Q24" s="2">
        <f>IF($A24="","",IF(L24=0,"No sales",IF(O24&lt;=0,"ORDER NOW",IF(O24&lt;=7,"Order this week",IF(O24&lt;=21,"Order soon","OK")))))</f>
        <v/>
      </c>
    </row>
    <row r="25">
      <c r="L25" s="2">
        <f>IF($A25="","",IF(E25&gt;0,D25/E25,0))</f>
        <v/>
      </c>
      <c r="M25" s="2">
        <f>IF($A25="","",ROUNDUP(L25*(H25+I25),0))</f>
        <v/>
      </c>
      <c r="N25" s="2">
        <f>IF($A25="","",IF(L25&gt;0,ROUND((F25+G25)/L25,1),""))</f>
        <v/>
      </c>
      <c r="O25" s="2">
        <f>IF($A25="","",IF(L25&gt;0,ROUNDDOWN((F25+G25)/L25-H25-I25,0),""))</f>
        <v/>
      </c>
      <c r="P25" s="2">
        <f>IF($A25="","",IF(K25&gt;1,CEILING(MAX(0,ROUND(L25*(H25+J25),0)-(F25+G25)),K25),MAX(0,ROUND(L25*(H25+J25),0)-(F25+G25))))</f>
        <v/>
      </c>
      <c r="Q25" s="2">
        <f>IF($A25="","",IF(L25=0,"No sales",IF(O25&lt;=0,"ORDER NOW",IF(O25&lt;=7,"Order this week",IF(O25&lt;=21,"Order soon","OK")))))</f>
        <v/>
      </c>
    </row>
    <row r="26">
      <c r="L26" s="2">
        <f>IF($A26="","",IF(E26&gt;0,D26/E26,0))</f>
        <v/>
      </c>
      <c r="M26" s="2">
        <f>IF($A26="","",ROUNDUP(L26*(H26+I26),0))</f>
        <v/>
      </c>
      <c r="N26" s="2">
        <f>IF($A26="","",IF(L26&gt;0,ROUND((F26+G26)/L26,1),""))</f>
        <v/>
      </c>
      <c r="O26" s="2">
        <f>IF($A26="","",IF(L26&gt;0,ROUNDDOWN((F26+G26)/L26-H26-I26,0),""))</f>
        <v/>
      </c>
      <c r="P26" s="2">
        <f>IF($A26="","",IF(K26&gt;1,CEILING(MAX(0,ROUND(L26*(H26+J26),0)-(F26+G26)),K26),MAX(0,ROUND(L26*(H26+J26),0)-(F26+G26))))</f>
        <v/>
      </c>
      <c r="Q26" s="2">
        <f>IF($A26="","",IF(L26=0,"No sales",IF(O26&lt;=0,"ORDER NOW",IF(O26&lt;=7,"Order this week",IF(O26&lt;=21,"Order soon","OK")))))</f>
        <v/>
      </c>
    </row>
    <row r="27">
      <c r="L27" s="2">
        <f>IF($A27="","",IF(E27&gt;0,D27/E27,0))</f>
        <v/>
      </c>
      <c r="M27" s="2">
        <f>IF($A27="","",ROUNDUP(L27*(H27+I27),0))</f>
        <v/>
      </c>
      <c r="N27" s="2">
        <f>IF($A27="","",IF(L27&gt;0,ROUND((F27+G27)/L27,1),""))</f>
        <v/>
      </c>
      <c r="O27" s="2">
        <f>IF($A27="","",IF(L27&gt;0,ROUNDDOWN((F27+G27)/L27-H27-I27,0),""))</f>
        <v/>
      </c>
      <c r="P27" s="2">
        <f>IF($A27="","",IF(K27&gt;1,CEILING(MAX(0,ROUND(L27*(H27+J27),0)-(F27+G27)),K27),MAX(0,ROUND(L27*(H27+J27),0)-(F27+G27))))</f>
        <v/>
      </c>
      <c r="Q27" s="2">
        <f>IF($A27="","",IF(L27=0,"No sales",IF(O27&lt;=0,"ORDER NOW",IF(O27&lt;=7,"Order this week",IF(O27&lt;=21,"Order soon","OK")))))</f>
        <v/>
      </c>
    </row>
    <row r="28">
      <c r="L28" s="2">
        <f>IF($A28="","",IF(E28&gt;0,D28/E28,0))</f>
        <v/>
      </c>
      <c r="M28" s="2">
        <f>IF($A28="","",ROUNDUP(L28*(H28+I28),0))</f>
        <v/>
      </c>
      <c r="N28" s="2">
        <f>IF($A28="","",IF(L28&gt;0,ROUND((F28+G28)/L28,1),""))</f>
        <v/>
      </c>
      <c r="O28" s="2">
        <f>IF($A28="","",IF(L28&gt;0,ROUNDDOWN((F28+G28)/L28-H28-I28,0),""))</f>
        <v/>
      </c>
      <c r="P28" s="2">
        <f>IF($A28="","",IF(K28&gt;1,CEILING(MAX(0,ROUND(L28*(H28+J28),0)-(F28+G28)),K28),MAX(0,ROUND(L28*(H28+J28),0)-(F28+G28))))</f>
        <v/>
      </c>
      <c r="Q28" s="2">
        <f>IF($A28="","",IF(L28=0,"No sales",IF(O28&lt;=0,"ORDER NOW",IF(O28&lt;=7,"Order this week",IF(O28&lt;=21,"Order soon","OK")))))</f>
        <v/>
      </c>
    </row>
    <row r="29">
      <c r="L29" s="2">
        <f>IF($A29="","",IF(E29&gt;0,D29/E29,0))</f>
        <v/>
      </c>
      <c r="M29" s="2">
        <f>IF($A29="","",ROUNDUP(L29*(H29+I29),0))</f>
        <v/>
      </c>
      <c r="N29" s="2">
        <f>IF($A29="","",IF(L29&gt;0,ROUND((F29+G29)/L29,1),""))</f>
        <v/>
      </c>
      <c r="O29" s="2">
        <f>IF($A29="","",IF(L29&gt;0,ROUNDDOWN((F29+G29)/L29-H29-I29,0),""))</f>
        <v/>
      </c>
      <c r="P29" s="2">
        <f>IF($A29="","",IF(K29&gt;1,CEILING(MAX(0,ROUND(L29*(H29+J29),0)-(F29+G29)),K29),MAX(0,ROUND(L29*(H29+J29),0)-(F29+G29))))</f>
        <v/>
      </c>
      <c r="Q29" s="2">
        <f>IF($A29="","",IF(L29=0,"No sales",IF(O29&lt;=0,"ORDER NOW",IF(O29&lt;=7,"Order this week",IF(O29&lt;=21,"Order soon","OK")))))</f>
        <v/>
      </c>
    </row>
    <row r="30">
      <c r="L30" s="2">
        <f>IF($A30="","",IF(E30&gt;0,D30/E30,0))</f>
        <v/>
      </c>
      <c r="M30" s="2">
        <f>IF($A30="","",ROUNDUP(L30*(H30+I30),0))</f>
        <v/>
      </c>
      <c r="N30" s="2">
        <f>IF($A30="","",IF(L30&gt;0,ROUND((F30+G30)/L30,1),""))</f>
        <v/>
      </c>
      <c r="O30" s="2">
        <f>IF($A30="","",IF(L30&gt;0,ROUNDDOWN((F30+G30)/L30-H30-I30,0),""))</f>
        <v/>
      </c>
      <c r="P30" s="2">
        <f>IF($A30="","",IF(K30&gt;1,CEILING(MAX(0,ROUND(L30*(H30+J30),0)-(F30+G30)),K30),MAX(0,ROUND(L30*(H30+J30),0)-(F30+G30))))</f>
        <v/>
      </c>
      <c r="Q30" s="2">
        <f>IF($A30="","",IF(L30=0,"No sales",IF(O30&lt;=0,"ORDER NOW",IF(O30&lt;=7,"Order this week",IF(O30&lt;=21,"Order soon","OK")))))</f>
        <v/>
      </c>
    </row>
    <row r="31">
      <c r="L31" s="2">
        <f>IF($A31="","",IF(E31&gt;0,D31/E31,0))</f>
        <v/>
      </c>
      <c r="M31" s="2">
        <f>IF($A31="","",ROUNDUP(L31*(H31+I31),0))</f>
        <v/>
      </c>
      <c r="N31" s="2">
        <f>IF($A31="","",IF(L31&gt;0,ROUND((F31+G31)/L31,1),""))</f>
        <v/>
      </c>
      <c r="O31" s="2">
        <f>IF($A31="","",IF(L31&gt;0,ROUNDDOWN((F31+G31)/L31-H31-I31,0),""))</f>
        <v/>
      </c>
      <c r="P31" s="2">
        <f>IF($A31="","",IF(K31&gt;1,CEILING(MAX(0,ROUND(L31*(H31+J31),0)-(F31+G31)),K31),MAX(0,ROUND(L31*(H31+J31),0)-(F31+G31))))</f>
        <v/>
      </c>
      <c r="Q31" s="2">
        <f>IF($A31="","",IF(L31=0,"No sales",IF(O31&lt;=0,"ORDER NOW",IF(O31&lt;=7,"Order this week",IF(O31&lt;=21,"Order soon","OK")))))</f>
        <v/>
      </c>
    </row>
    <row r="32">
      <c r="L32" s="2">
        <f>IF($A32="","",IF(E32&gt;0,D32/E32,0))</f>
        <v/>
      </c>
      <c r="M32" s="2">
        <f>IF($A32="","",ROUNDUP(L32*(H32+I32),0))</f>
        <v/>
      </c>
      <c r="N32" s="2">
        <f>IF($A32="","",IF(L32&gt;0,ROUND((F32+G32)/L32,1),""))</f>
        <v/>
      </c>
      <c r="O32" s="2">
        <f>IF($A32="","",IF(L32&gt;0,ROUNDDOWN((F32+G32)/L32-H32-I32,0),""))</f>
        <v/>
      </c>
      <c r="P32" s="2">
        <f>IF($A32="","",IF(K32&gt;1,CEILING(MAX(0,ROUND(L32*(H32+J32),0)-(F32+G32)),K32),MAX(0,ROUND(L32*(H32+J32),0)-(F32+G32))))</f>
        <v/>
      </c>
      <c r="Q32" s="2">
        <f>IF($A32="","",IF(L32=0,"No sales",IF(O32&lt;=0,"ORDER NOW",IF(O32&lt;=7,"Order this week",IF(O32&lt;=21,"Order soon","OK")))))</f>
        <v/>
      </c>
    </row>
    <row r="33">
      <c r="L33" s="2">
        <f>IF($A33="","",IF(E33&gt;0,D33/E33,0))</f>
        <v/>
      </c>
      <c r="M33" s="2">
        <f>IF($A33="","",ROUNDUP(L33*(H33+I33),0))</f>
        <v/>
      </c>
      <c r="N33" s="2">
        <f>IF($A33="","",IF(L33&gt;0,ROUND((F33+G33)/L33,1),""))</f>
        <v/>
      </c>
      <c r="O33" s="2">
        <f>IF($A33="","",IF(L33&gt;0,ROUNDDOWN((F33+G33)/L33-H33-I33,0),""))</f>
        <v/>
      </c>
      <c r="P33" s="2">
        <f>IF($A33="","",IF(K33&gt;1,CEILING(MAX(0,ROUND(L33*(H33+J33),0)-(F33+G33)),K33),MAX(0,ROUND(L33*(H33+J33),0)-(F33+G33))))</f>
        <v/>
      </c>
      <c r="Q33" s="2">
        <f>IF($A33="","",IF(L33=0,"No sales",IF(O33&lt;=0,"ORDER NOW",IF(O33&lt;=7,"Order this week",IF(O33&lt;=21,"Order soon","OK")))))</f>
        <v/>
      </c>
    </row>
    <row r="34">
      <c r="L34" s="2">
        <f>IF($A34="","",IF(E34&gt;0,D34/E34,0))</f>
        <v/>
      </c>
      <c r="M34" s="2">
        <f>IF($A34="","",ROUNDUP(L34*(H34+I34),0))</f>
        <v/>
      </c>
      <c r="N34" s="2">
        <f>IF($A34="","",IF(L34&gt;0,ROUND((F34+G34)/L34,1),""))</f>
        <v/>
      </c>
      <c r="O34" s="2">
        <f>IF($A34="","",IF(L34&gt;0,ROUNDDOWN((F34+G34)/L34-H34-I34,0),""))</f>
        <v/>
      </c>
      <c r="P34" s="2">
        <f>IF($A34="","",IF(K34&gt;1,CEILING(MAX(0,ROUND(L34*(H34+J34),0)-(F34+G34)),K34),MAX(0,ROUND(L34*(H34+J34),0)-(F34+G34))))</f>
        <v/>
      </c>
      <c r="Q34" s="2">
        <f>IF($A34="","",IF(L34=0,"No sales",IF(O34&lt;=0,"ORDER NOW",IF(O34&lt;=7,"Order this week",IF(O34&lt;=21,"Order soon","OK")))))</f>
        <v/>
      </c>
    </row>
    <row r="35">
      <c r="L35" s="2">
        <f>IF($A35="","",IF(E35&gt;0,D35/E35,0))</f>
        <v/>
      </c>
      <c r="M35" s="2">
        <f>IF($A35="","",ROUNDUP(L35*(H35+I35),0))</f>
        <v/>
      </c>
      <c r="N35" s="2">
        <f>IF($A35="","",IF(L35&gt;0,ROUND((F35+G35)/L35,1),""))</f>
        <v/>
      </c>
      <c r="O35" s="2">
        <f>IF($A35="","",IF(L35&gt;0,ROUNDDOWN((F35+G35)/L35-H35-I35,0),""))</f>
        <v/>
      </c>
      <c r="P35" s="2">
        <f>IF($A35="","",IF(K35&gt;1,CEILING(MAX(0,ROUND(L35*(H35+J35),0)-(F35+G35)),K35),MAX(0,ROUND(L35*(H35+J35),0)-(F35+G35))))</f>
        <v/>
      </c>
      <c r="Q35" s="2">
        <f>IF($A35="","",IF(L35=0,"No sales",IF(O35&lt;=0,"ORDER NOW",IF(O35&lt;=7,"Order this week",IF(O35&lt;=21,"Order soon","OK")))))</f>
        <v/>
      </c>
    </row>
    <row r="36">
      <c r="L36" s="2">
        <f>IF($A36="","",IF(E36&gt;0,D36/E36,0))</f>
        <v/>
      </c>
      <c r="M36" s="2">
        <f>IF($A36="","",ROUNDUP(L36*(H36+I36),0))</f>
        <v/>
      </c>
      <c r="N36" s="2">
        <f>IF($A36="","",IF(L36&gt;0,ROUND((F36+G36)/L36,1),""))</f>
        <v/>
      </c>
      <c r="O36" s="2">
        <f>IF($A36="","",IF(L36&gt;0,ROUNDDOWN((F36+G36)/L36-H36-I36,0),""))</f>
        <v/>
      </c>
      <c r="P36" s="2">
        <f>IF($A36="","",IF(K36&gt;1,CEILING(MAX(0,ROUND(L36*(H36+J36),0)-(F36+G36)),K36),MAX(0,ROUND(L36*(H36+J36),0)-(F36+G36))))</f>
        <v/>
      </c>
      <c r="Q36" s="2">
        <f>IF($A36="","",IF(L36=0,"No sales",IF(O36&lt;=0,"ORDER NOW",IF(O36&lt;=7,"Order this week",IF(O36&lt;=21,"Order soon","OK")))))</f>
        <v/>
      </c>
    </row>
    <row r="37">
      <c r="L37" s="2">
        <f>IF($A37="","",IF(E37&gt;0,D37/E37,0))</f>
        <v/>
      </c>
      <c r="M37" s="2">
        <f>IF($A37="","",ROUNDUP(L37*(H37+I37),0))</f>
        <v/>
      </c>
      <c r="N37" s="2">
        <f>IF($A37="","",IF(L37&gt;0,ROUND((F37+G37)/L37,1),""))</f>
        <v/>
      </c>
      <c r="O37" s="2">
        <f>IF($A37="","",IF(L37&gt;0,ROUNDDOWN((F37+G37)/L37-H37-I37,0),""))</f>
        <v/>
      </c>
      <c r="P37" s="2">
        <f>IF($A37="","",IF(K37&gt;1,CEILING(MAX(0,ROUND(L37*(H37+J37),0)-(F37+G37)),K37),MAX(0,ROUND(L37*(H37+J37),0)-(F37+G37))))</f>
        <v/>
      </c>
      <c r="Q37" s="2">
        <f>IF($A37="","",IF(L37=0,"No sales",IF(O37&lt;=0,"ORDER NOW",IF(O37&lt;=7,"Order this week",IF(O37&lt;=21,"Order soon","OK")))))</f>
        <v/>
      </c>
    </row>
    <row r="38">
      <c r="L38" s="2">
        <f>IF($A38="","",IF(E38&gt;0,D38/E38,0))</f>
        <v/>
      </c>
      <c r="M38" s="2">
        <f>IF($A38="","",ROUNDUP(L38*(H38+I38),0))</f>
        <v/>
      </c>
      <c r="N38" s="2">
        <f>IF($A38="","",IF(L38&gt;0,ROUND((F38+G38)/L38,1),""))</f>
        <v/>
      </c>
      <c r="O38" s="2">
        <f>IF($A38="","",IF(L38&gt;0,ROUNDDOWN((F38+G38)/L38-H38-I38,0),""))</f>
        <v/>
      </c>
      <c r="P38" s="2">
        <f>IF($A38="","",IF(K38&gt;1,CEILING(MAX(0,ROUND(L38*(H38+J38),0)-(F38+G38)),K38),MAX(0,ROUND(L38*(H38+J38),0)-(F38+G38))))</f>
        <v/>
      </c>
      <c r="Q38" s="2">
        <f>IF($A38="","",IF(L38=0,"No sales",IF(O38&lt;=0,"ORDER NOW",IF(O38&lt;=7,"Order this week",IF(O38&lt;=21,"Order soon","OK")))))</f>
        <v/>
      </c>
    </row>
    <row r="39">
      <c r="L39" s="2">
        <f>IF($A39="","",IF(E39&gt;0,D39/E39,0))</f>
        <v/>
      </c>
      <c r="M39" s="2">
        <f>IF($A39="","",ROUNDUP(L39*(H39+I39),0))</f>
        <v/>
      </c>
      <c r="N39" s="2">
        <f>IF($A39="","",IF(L39&gt;0,ROUND((F39+G39)/L39,1),""))</f>
        <v/>
      </c>
      <c r="O39" s="2">
        <f>IF($A39="","",IF(L39&gt;0,ROUNDDOWN((F39+G39)/L39-H39-I39,0),""))</f>
        <v/>
      </c>
      <c r="P39" s="2">
        <f>IF($A39="","",IF(K39&gt;1,CEILING(MAX(0,ROUND(L39*(H39+J39),0)-(F39+G39)),K39),MAX(0,ROUND(L39*(H39+J39),0)-(F39+G39))))</f>
        <v/>
      </c>
      <c r="Q39" s="2">
        <f>IF($A39="","",IF(L39=0,"No sales",IF(O39&lt;=0,"ORDER NOW",IF(O39&lt;=7,"Order this week",IF(O39&lt;=21,"Order soon","OK")))))</f>
        <v/>
      </c>
    </row>
    <row r="40">
      <c r="L40" s="2">
        <f>IF($A40="","",IF(E40&gt;0,D40/E40,0))</f>
        <v/>
      </c>
      <c r="M40" s="2">
        <f>IF($A40="","",ROUNDUP(L40*(H40+I40),0))</f>
        <v/>
      </c>
      <c r="N40" s="2">
        <f>IF($A40="","",IF(L40&gt;0,ROUND((F40+G40)/L40,1),""))</f>
        <v/>
      </c>
      <c r="O40" s="2">
        <f>IF($A40="","",IF(L40&gt;0,ROUNDDOWN((F40+G40)/L40-H40-I40,0),""))</f>
        <v/>
      </c>
      <c r="P40" s="2">
        <f>IF($A40="","",IF(K40&gt;1,CEILING(MAX(0,ROUND(L40*(H40+J40),0)-(F40+G40)),K40),MAX(0,ROUND(L40*(H40+J40),0)-(F40+G40))))</f>
        <v/>
      </c>
      <c r="Q40" s="2">
        <f>IF($A40="","",IF(L40=0,"No sales",IF(O40&lt;=0,"ORDER NOW",IF(O40&lt;=7,"Order this week",IF(O40&lt;=21,"Order soon","OK")))))</f>
        <v/>
      </c>
    </row>
    <row r="41">
      <c r="L41" s="2">
        <f>IF($A41="","",IF(E41&gt;0,D41/E41,0))</f>
        <v/>
      </c>
      <c r="M41" s="2">
        <f>IF($A41="","",ROUNDUP(L41*(H41+I41),0))</f>
        <v/>
      </c>
      <c r="N41" s="2">
        <f>IF($A41="","",IF(L41&gt;0,ROUND((F41+G41)/L41,1),""))</f>
        <v/>
      </c>
      <c r="O41" s="2">
        <f>IF($A41="","",IF(L41&gt;0,ROUNDDOWN((F41+G41)/L41-H41-I41,0),""))</f>
        <v/>
      </c>
      <c r="P41" s="2">
        <f>IF($A41="","",IF(K41&gt;1,CEILING(MAX(0,ROUND(L41*(H41+J41),0)-(F41+G41)),K41),MAX(0,ROUND(L41*(H41+J41),0)-(F41+G41))))</f>
        <v/>
      </c>
      <c r="Q41" s="2">
        <f>IF($A41="","",IF(L41=0,"No sales",IF(O41&lt;=0,"ORDER NOW",IF(O41&lt;=7,"Order this week",IF(O41&lt;=21,"Order soon","OK")))))</f>
        <v/>
      </c>
    </row>
    <row r="42">
      <c r="L42" s="2">
        <f>IF($A42="","",IF(E42&gt;0,D42/E42,0))</f>
        <v/>
      </c>
      <c r="M42" s="2">
        <f>IF($A42="","",ROUNDUP(L42*(H42+I42),0))</f>
        <v/>
      </c>
      <c r="N42" s="2">
        <f>IF($A42="","",IF(L42&gt;0,ROUND((F42+G42)/L42,1),""))</f>
        <v/>
      </c>
      <c r="O42" s="2">
        <f>IF($A42="","",IF(L42&gt;0,ROUNDDOWN((F42+G42)/L42-H42-I42,0),""))</f>
        <v/>
      </c>
      <c r="P42" s="2">
        <f>IF($A42="","",IF(K42&gt;1,CEILING(MAX(0,ROUND(L42*(H42+J42),0)-(F42+G42)),K42),MAX(0,ROUND(L42*(H42+J42),0)-(F42+G42))))</f>
        <v/>
      </c>
      <c r="Q42" s="2">
        <f>IF($A42="","",IF(L42=0,"No sales",IF(O42&lt;=0,"ORDER NOW",IF(O42&lt;=7,"Order this week",IF(O42&lt;=21,"Order soon","OK")))))</f>
        <v/>
      </c>
    </row>
    <row r="43">
      <c r="L43" s="2">
        <f>IF($A43="","",IF(E43&gt;0,D43/E43,0))</f>
        <v/>
      </c>
      <c r="M43" s="2">
        <f>IF($A43="","",ROUNDUP(L43*(H43+I43),0))</f>
        <v/>
      </c>
      <c r="N43" s="2">
        <f>IF($A43="","",IF(L43&gt;0,ROUND((F43+G43)/L43,1),""))</f>
        <v/>
      </c>
      <c r="O43" s="2">
        <f>IF($A43="","",IF(L43&gt;0,ROUNDDOWN((F43+G43)/L43-H43-I43,0),""))</f>
        <v/>
      </c>
      <c r="P43" s="2">
        <f>IF($A43="","",IF(K43&gt;1,CEILING(MAX(0,ROUND(L43*(H43+J43),0)-(F43+G43)),K43),MAX(0,ROUND(L43*(H43+J43),0)-(F43+G43))))</f>
        <v/>
      </c>
      <c r="Q43" s="2">
        <f>IF($A43="","",IF(L43=0,"No sales",IF(O43&lt;=0,"ORDER NOW",IF(O43&lt;=7,"Order this week",IF(O43&lt;=21,"Order soon","OK")))))</f>
        <v/>
      </c>
    </row>
    <row r="44">
      <c r="L44" s="2">
        <f>IF($A44="","",IF(E44&gt;0,D44/E44,0))</f>
        <v/>
      </c>
      <c r="M44" s="2">
        <f>IF($A44="","",ROUNDUP(L44*(H44+I44),0))</f>
        <v/>
      </c>
      <c r="N44" s="2">
        <f>IF($A44="","",IF(L44&gt;0,ROUND((F44+G44)/L44,1),""))</f>
        <v/>
      </c>
      <c r="O44" s="2">
        <f>IF($A44="","",IF(L44&gt;0,ROUNDDOWN((F44+G44)/L44-H44-I44,0),""))</f>
        <v/>
      </c>
      <c r="P44" s="2">
        <f>IF($A44="","",IF(K44&gt;1,CEILING(MAX(0,ROUND(L44*(H44+J44),0)-(F44+G44)),K44),MAX(0,ROUND(L44*(H44+J44),0)-(F44+G44))))</f>
        <v/>
      </c>
      <c r="Q44" s="2">
        <f>IF($A44="","",IF(L44=0,"No sales",IF(O44&lt;=0,"ORDER NOW",IF(O44&lt;=7,"Order this week",IF(O44&lt;=21,"Order soon","OK")))))</f>
        <v/>
      </c>
    </row>
    <row r="45">
      <c r="L45" s="2">
        <f>IF($A45="","",IF(E45&gt;0,D45/E45,0))</f>
        <v/>
      </c>
      <c r="M45" s="2">
        <f>IF($A45="","",ROUNDUP(L45*(H45+I45),0))</f>
        <v/>
      </c>
      <c r="N45" s="2">
        <f>IF($A45="","",IF(L45&gt;0,ROUND((F45+G45)/L45,1),""))</f>
        <v/>
      </c>
      <c r="O45" s="2">
        <f>IF($A45="","",IF(L45&gt;0,ROUNDDOWN((F45+G45)/L45-H45-I45,0),""))</f>
        <v/>
      </c>
      <c r="P45" s="2">
        <f>IF($A45="","",IF(K45&gt;1,CEILING(MAX(0,ROUND(L45*(H45+J45),0)-(F45+G45)),K45),MAX(0,ROUND(L45*(H45+J45),0)-(F45+G45))))</f>
        <v/>
      </c>
      <c r="Q45" s="2">
        <f>IF($A45="","",IF(L45=0,"No sales",IF(O45&lt;=0,"ORDER NOW",IF(O45&lt;=7,"Order this week",IF(O45&lt;=21,"Order soon","OK")))))</f>
        <v/>
      </c>
    </row>
    <row r="46">
      <c r="L46" s="2">
        <f>IF($A46="","",IF(E46&gt;0,D46/E46,0))</f>
        <v/>
      </c>
      <c r="M46" s="2">
        <f>IF($A46="","",ROUNDUP(L46*(H46+I46),0))</f>
        <v/>
      </c>
      <c r="N46" s="2">
        <f>IF($A46="","",IF(L46&gt;0,ROUND((F46+G46)/L46,1),""))</f>
        <v/>
      </c>
      <c r="O46" s="2">
        <f>IF($A46="","",IF(L46&gt;0,ROUNDDOWN((F46+G46)/L46-H46-I46,0),""))</f>
        <v/>
      </c>
      <c r="P46" s="2">
        <f>IF($A46="","",IF(K46&gt;1,CEILING(MAX(0,ROUND(L46*(H46+J46),0)-(F46+G46)),K46),MAX(0,ROUND(L46*(H46+J46),0)-(F46+G46))))</f>
        <v/>
      </c>
      <c r="Q46" s="2">
        <f>IF($A46="","",IF(L46=0,"No sales",IF(O46&lt;=0,"ORDER NOW",IF(O46&lt;=7,"Order this week",IF(O46&lt;=21,"Order soon","OK")))))</f>
        <v/>
      </c>
    </row>
    <row r="47">
      <c r="L47" s="2">
        <f>IF($A47="","",IF(E47&gt;0,D47/E47,0))</f>
        <v/>
      </c>
      <c r="M47" s="2">
        <f>IF($A47="","",ROUNDUP(L47*(H47+I47),0))</f>
        <v/>
      </c>
      <c r="N47" s="2">
        <f>IF($A47="","",IF(L47&gt;0,ROUND((F47+G47)/L47,1),""))</f>
        <v/>
      </c>
      <c r="O47" s="2">
        <f>IF($A47="","",IF(L47&gt;0,ROUNDDOWN((F47+G47)/L47-H47-I47,0),""))</f>
        <v/>
      </c>
      <c r="P47" s="2">
        <f>IF($A47="","",IF(K47&gt;1,CEILING(MAX(0,ROUND(L47*(H47+J47),0)-(F47+G47)),K47),MAX(0,ROUND(L47*(H47+J47),0)-(F47+G47))))</f>
        <v/>
      </c>
      <c r="Q47" s="2">
        <f>IF($A47="","",IF(L47=0,"No sales",IF(O47&lt;=0,"ORDER NOW",IF(O47&lt;=7,"Order this week",IF(O47&lt;=21,"Order soon","OK")))))</f>
        <v/>
      </c>
    </row>
    <row r="48">
      <c r="L48" s="2">
        <f>IF($A48="","",IF(E48&gt;0,D48/E48,0))</f>
        <v/>
      </c>
      <c r="M48" s="2">
        <f>IF($A48="","",ROUNDUP(L48*(H48+I48),0))</f>
        <v/>
      </c>
      <c r="N48" s="2">
        <f>IF($A48="","",IF(L48&gt;0,ROUND((F48+G48)/L48,1),""))</f>
        <v/>
      </c>
      <c r="O48" s="2">
        <f>IF($A48="","",IF(L48&gt;0,ROUNDDOWN((F48+G48)/L48-H48-I48,0),""))</f>
        <v/>
      </c>
      <c r="P48" s="2">
        <f>IF($A48="","",IF(K48&gt;1,CEILING(MAX(0,ROUND(L48*(H48+J48),0)-(F48+G48)),K48),MAX(0,ROUND(L48*(H48+J48),0)-(F48+G48))))</f>
        <v/>
      </c>
      <c r="Q48" s="2">
        <f>IF($A48="","",IF(L48=0,"No sales",IF(O48&lt;=0,"ORDER NOW",IF(O48&lt;=7,"Order this week",IF(O48&lt;=21,"Order soon","OK")))))</f>
        <v/>
      </c>
    </row>
    <row r="49">
      <c r="L49" s="2">
        <f>IF($A49="","",IF(E49&gt;0,D49/E49,0))</f>
        <v/>
      </c>
      <c r="M49" s="2">
        <f>IF($A49="","",ROUNDUP(L49*(H49+I49),0))</f>
        <v/>
      </c>
      <c r="N49" s="2">
        <f>IF($A49="","",IF(L49&gt;0,ROUND((F49+G49)/L49,1),""))</f>
        <v/>
      </c>
      <c r="O49" s="2">
        <f>IF($A49="","",IF(L49&gt;0,ROUNDDOWN((F49+G49)/L49-H49-I49,0),""))</f>
        <v/>
      </c>
      <c r="P49" s="2">
        <f>IF($A49="","",IF(K49&gt;1,CEILING(MAX(0,ROUND(L49*(H49+J49),0)-(F49+G49)),K49),MAX(0,ROUND(L49*(H49+J49),0)-(F49+G49))))</f>
        <v/>
      </c>
      <c r="Q49" s="2">
        <f>IF($A49="","",IF(L49=0,"No sales",IF(O49&lt;=0,"ORDER NOW",IF(O49&lt;=7,"Order this week",IF(O49&lt;=21,"Order soon","OK")))))</f>
        <v/>
      </c>
    </row>
    <row r="50">
      <c r="L50" s="2">
        <f>IF($A50="","",IF(E50&gt;0,D50/E50,0))</f>
        <v/>
      </c>
      <c r="M50" s="2">
        <f>IF($A50="","",ROUNDUP(L50*(H50+I50),0))</f>
        <v/>
      </c>
      <c r="N50" s="2">
        <f>IF($A50="","",IF(L50&gt;0,ROUND((F50+G50)/L50,1),""))</f>
        <v/>
      </c>
      <c r="O50" s="2">
        <f>IF($A50="","",IF(L50&gt;0,ROUNDDOWN((F50+G50)/L50-H50-I50,0),""))</f>
        <v/>
      </c>
      <c r="P50" s="2">
        <f>IF($A50="","",IF(K50&gt;1,CEILING(MAX(0,ROUND(L50*(H50+J50),0)-(F50+G50)),K50),MAX(0,ROUND(L50*(H50+J50),0)-(F50+G50))))</f>
        <v/>
      </c>
      <c r="Q50" s="2">
        <f>IF($A50="","",IF(L50=0,"No sales",IF(O50&lt;=0,"ORDER NOW",IF(O50&lt;=7,"Order this week",IF(O50&lt;=21,"Order soon","OK")))))</f>
        <v/>
      </c>
    </row>
    <row r="51">
      <c r="L51" s="2">
        <f>IF($A51="","",IF(E51&gt;0,D51/E51,0))</f>
        <v/>
      </c>
      <c r="M51" s="2">
        <f>IF($A51="","",ROUNDUP(L51*(H51+I51),0))</f>
        <v/>
      </c>
      <c r="N51" s="2">
        <f>IF($A51="","",IF(L51&gt;0,ROUND((F51+G51)/L51,1),""))</f>
        <v/>
      </c>
      <c r="O51" s="2">
        <f>IF($A51="","",IF(L51&gt;0,ROUNDDOWN((F51+G51)/L51-H51-I51,0),""))</f>
        <v/>
      </c>
      <c r="P51" s="2">
        <f>IF($A51="","",IF(K51&gt;1,CEILING(MAX(0,ROUND(L51*(H51+J51),0)-(F51+G51)),K51),MAX(0,ROUND(L51*(H51+J51),0)-(F51+G51))))</f>
        <v/>
      </c>
      <c r="Q51" s="2">
        <f>IF($A51="","",IF(L51=0,"No sales",IF(O51&lt;=0,"ORDER NOW",IF(O51&lt;=7,"Order this week",IF(O51&lt;=21,"Order soon","OK")))))</f>
        <v/>
      </c>
    </row>
    <row r="52">
      <c r="L52" s="2">
        <f>IF($A52="","",IF(E52&gt;0,D52/E52,0))</f>
        <v/>
      </c>
      <c r="M52" s="2">
        <f>IF($A52="","",ROUNDUP(L52*(H52+I52),0))</f>
        <v/>
      </c>
      <c r="N52" s="2">
        <f>IF($A52="","",IF(L52&gt;0,ROUND((F52+G52)/L52,1),""))</f>
        <v/>
      </c>
      <c r="O52" s="2">
        <f>IF($A52="","",IF(L52&gt;0,ROUNDDOWN((F52+G52)/L52-H52-I52,0),""))</f>
        <v/>
      </c>
      <c r="P52" s="2">
        <f>IF($A52="","",IF(K52&gt;1,CEILING(MAX(0,ROUND(L52*(H52+J52),0)-(F52+G52)),K52),MAX(0,ROUND(L52*(H52+J52),0)-(F52+G52))))</f>
        <v/>
      </c>
      <c r="Q52" s="2">
        <f>IF($A52="","",IF(L52=0,"No sales",IF(O52&lt;=0,"ORDER NOW",IF(O52&lt;=7,"Order this week",IF(O52&lt;=21,"Order soon","OK")))))</f>
        <v/>
      </c>
    </row>
    <row r="53">
      <c r="L53" s="2">
        <f>IF($A53="","",IF(E53&gt;0,D53/E53,0))</f>
        <v/>
      </c>
      <c r="M53" s="2">
        <f>IF($A53="","",ROUNDUP(L53*(H53+I53),0))</f>
        <v/>
      </c>
      <c r="N53" s="2">
        <f>IF($A53="","",IF(L53&gt;0,ROUND((F53+G53)/L53,1),""))</f>
        <v/>
      </c>
      <c r="O53" s="2">
        <f>IF($A53="","",IF(L53&gt;0,ROUNDDOWN((F53+G53)/L53-H53-I53,0),""))</f>
        <v/>
      </c>
      <c r="P53" s="2">
        <f>IF($A53="","",IF(K53&gt;1,CEILING(MAX(0,ROUND(L53*(H53+J53),0)-(F53+G53)),K53),MAX(0,ROUND(L53*(H53+J53),0)-(F53+G53))))</f>
        <v/>
      </c>
      <c r="Q53" s="2">
        <f>IF($A53="","",IF(L53=0,"No sales",IF(O53&lt;=0,"ORDER NOW",IF(O53&lt;=7,"Order this week",IF(O53&lt;=21,"Order soon","OK")))))</f>
        <v/>
      </c>
    </row>
    <row r="54">
      <c r="L54" s="2">
        <f>IF($A54="","",IF(E54&gt;0,D54/E54,0))</f>
        <v/>
      </c>
      <c r="M54" s="2">
        <f>IF($A54="","",ROUNDUP(L54*(H54+I54),0))</f>
        <v/>
      </c>
      <c r="N54" s="2">
        <f>IF($A54="","",IF(L54&gt;0,ROUND((F54+G54)/L54,1),""))</f>
        <v/>
      </c>
      <c r="O54" s="2">
        <f>IF($A54="","",IF(L54&gt;0,ROUNDDOWN((F54+G54)/L54-H54-I54,0),""))</f>
        <v/>
      </c>
      <c r="P54" s="2">
        <f>IF($A54="","",IF(K54&gt;1,CEILING(MAX(0,ROUND(L54*(H54+J54),0)-(F54+G54)),K54),MAX(0,ROUND(L54*(H54+J54),0)-(F54+G54))))</f>
        <v/>
      </c>
      <c r="Q54" s="2">
        <f>IF($A54="","",IF(L54=0,"No sales",IF(O54&lt;=0,"ORDER NOW",IF(O54&lt;=7,"Order this week",IF(O54&lt;=21,"Order soon","OK")))))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Reorder point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